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105" yWindow="1980" windowWidth="11055" windowHeight="6420" tabRatio="696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/>
  <c r="B40"/>
  <c r="B35"/>
  <c r="B30"/>
  <c r="B25"/>
  <c r="B20"/>
  <c r="B15"/>
  <c r="B10"/>
  <c r="W3"/>
  <c r="T3"/>
  <c r="R3"/>
  <c r="L3"/>
  <c r="F3"/>
  <c r="A3"/>
  <c r="J47"/>
  <c r="J48"/>
  <c r="J49"/>
  <c r="J50"/>
  <c r="J51"/>
  <c r="J52"/>
  <c r="H47"/>
  <c r="H48"/>
  <c r="H49"/>
  <c r="H50"/>
  <c r="H51"/>
  <c r="H52"/>
  <c r="F47"/>
  <c r="F48"/>
  <c r="F49"/>
  <c r="F50"/>
  <c r="F51"/>
  <c r="F52"/>
  <c r="A52" i="1"/>
  <c r="P33"/>
  <c r="H34"/>
  <c r="G52"/>
  <c r="F54" i="5" l="1"/>
  <c r="J54"/>
  <c r="H54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<sst xmlns="http://schemas.openxmlformats.org/spreadsheetml/2006/main" count="276" uniqueCount="165">
  <si>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</si>
  <si>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</si>
  <si>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</si>
  <si>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</si>
  <si>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</si>
  <si>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</si>
  <si>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</si>
  <si>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</si>
  <si>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</si>
  <si>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</si>
  <si>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</si>
  <si>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</si>
  <si>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</si>
  <si>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</si>
  <si>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</si>
  <si>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</si>
  <si>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</si>
  <si>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</si>
  <si>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</si>
  <si>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</si>
  <si>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</si>
  <si>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</si>
  <si>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</si>
  <si>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</si>
  <si>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</si>
  <si>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</si>
  <si>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</si>
  <si>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</si>
  <si>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</si>
  <si>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</si>
  <si>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</si>
  <si>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</si>
  <si>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</si>
  <si>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</si>
  <si>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</si>
  <si>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</si>
  <si>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</si>
  <si>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</si>
  <si>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</si>
  <si>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</si>
  <si>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</si>
  <si>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</si>
  <si>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</si>
  <si>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</si>
  <si>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</si>
  <si>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</si>
  <si>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</si>
  <si>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</si>
  <si>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</si>
  <si>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</si>
  <si>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</si>
  <si>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</si>
  <si>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</si>
  <si>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</si>
  <si>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</si>
  <si>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</si>
  <si>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</si>
  <si>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</si>
  <si>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</si>
  <si>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</si>
  <si>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</si>
  <si>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</si>
  <si>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</si>
  <si>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</si>
  <si>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</si>
  <si>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</si>
  <si>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</si>
  <si>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</si>
  <si>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</si>
  <si>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</si>
  <si>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</si>
  <si>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</si>
  <si>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</si>
  <si>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</si>
  <si>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</si>
  <si>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</si>
  <si>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</si>
  <si>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</si>
  <si>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</si>
  <si>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</si>
  <si>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</si>
  <si>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</si>
  <si>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</si>
  <si>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</si>
  <si>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</si>
  <si>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</si>
  <si>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</si>
  <si>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</si>
  <si>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</si>
  <si>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</si>
  <si>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</si>
  <si>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</si>
  <si>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</si>
  <si>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</si>
  <si>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</si>
  <si>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</si>
  <si>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</si>
  <si>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</si>
  <si>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</si>
  <si>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</si>
  <si>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</si>
  <si>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</si>
  <si>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</si>
  <si>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</si>
  <si>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</si>
  <si>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</si>
  <si>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</si>
  <si>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</si>
  <si>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</si>
  <si>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</si>
  <si>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</si>
  <si>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</si>
  <si>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</si>
  <si>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</si>
  <si>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</si>
  <si>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</si>
  <si>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</si>
  <si>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</si>
  <si>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</si>
  <si>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</si>
  <si>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</si>
  <si>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</si>
  <si>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</si>
  <si>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</si>
  <si>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</si>
  <si>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</si>
  <si>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</si>
  <si>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</si>
  <si>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</si>
  <si>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</si>
  <si>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</si>
  <si>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</si>
  <si>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</si>
  <si>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</si>
  <si>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</si>
  <si>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X</t>
  </si>
  <si>
    <t>PUBLIC SHOPPERS IN MALL</t>
  </si>
  <si>
    <t>GENERAL PUBLIC</t>
  </si>
  <si>
    <t>I CANSERVE FOUNDATION &amp; NEW BUSINESSES</t>
  </si>
  <si>
    <t>I CANSERVE FOUNDATION</t>
  </si>
  <si>
    <t>BARANGAY LUZ INFANTS</t>
  </si>
  <si>
    <t>Rotary Club of Pag-Asa Davao</t>
  </si>
  <si>
    <t>2B</t>
  </si>
  <si>
    <t>DJ Rean Tirol</t>
  </si>
  <si>
    <t>Lispher inn</t>
  </si>
  <si>
    <t>15-Nv-19</t>
  </si>
  <si>
    <t>Governor's Night at Pinnacle Hotel</t>
  </si>
  <si>
    <t>North Davao Clubhouse</t>
  </si>
  <si>
    <t>Makilala, North Cotabato</t>
  </si>
  <si>
    <t>Mango Radio Station</t>
  </si>
  <si>
    <t>Brgy Daliaon Toril</t>
  </si>
  <si>
    <t>Brgy Camansi</t>
  </si>
  <si>
    <t>SOD's REST Center</t>
  </si>
  <si>
    <t>Amelio Batohanon</t>
  </si>
  <si>
    <t>Davilin Avelina Quilantang</t>
  </si>
  <si>
    <t>Earthquake relief operation</t>
  </si>
  <si>
    <t>Php3000</t>
  </si>
  <si>
    <t>Earthquake victims</t>
  </si>
  <si>
    <t>Mental Health Care for Chilren with Special Needs during and after a disaster</t>
  </si>
  <si>
    <t>Global Grant 1989088 Water Project</t>
  </si>
  <si>
    <t>Gobal Grant 1989088 Water Project</t>
  </si>
  <si>
    <t>Global Grant Water Project</t>
  </si>
  <si>
    <t>Global Grant Water Project- Delivery</t>
  </si>
  <si>
    <t>Turnover of 50 Care Kits to Kids with Orthopedic needs</t>
  </si>
  <si>
    <t>Php5000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</si>
</sst>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view="pageLayout" topLeftCell="A39" zoomScale="118" zoomScaleNormal="200" zoomScalePageLayoutView="118" workbookViewId="0">
      <selection activeCell="H31" sqref="H31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43770</v>
      </c>
      <c r="L2" s="172"/>
      <c r="M2" s="172"/>
      <c r="N2" s="29"/>
      <c r="O2" s="29"/>
      <c r="P2" s="29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1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0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5.95" customHeight="1" thickBot="1">
      <c r="A6" s="194" t="s">
        <v>141</v>
      </c>
      <c r="B6" s="195"/>
      <c r="C6" s="196"/>
      <c r="D6" s="196"/>
      <c r="E6" s="196"/>
      <c r="F6" s="196"/>
      <c r="G6" s="196"/>
      <c r="H6" s="54" t="s">
        <v>142</v>
      </c>
      <c r="I6" s="197" t="s">
        <v>154</v>
      </c>
      <c r="J6" s="197"/>
      <c r="K6" s="197"/>
      <c r="L6" s="197"/>
      <c r="M6" s="197"/>
      <c r="N6" s="197" t="s">
        <v>143</v>
      </c>
      <c r="O6" s="197"/>
      <c r="P6" s="198"/>
    </row>
    <row r="7" spans="1:16" ht="11.1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2"/>
      <c r="P7" s="32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>
        <v>44002</v>
      </c>
      <c r="P8" s="181"/>
    </row>
    <row r="9" spans="1:16" s="33" customFormat="1" ht="14.1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4" customFormat="1" ht="12.95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5" customFormat="1" ht="12" customHeight="1" thickBot="1">
      <c r="A11" s="84"/>
      <c r="B11" s="148">
        <v>43782</v>
      </c>
      <c r="C11" s="149"/>
      <c r="D11" s="155">
        <v>2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3" t="s">
        <v>144</v>
      </c>
    </row>
    <row r="12" spans="1:16" s="35" customFormat="1" ht="12" customHeight="1" thickTop="1" thickBot="1">
      <c r="A12" s="84"/>
      <c r="B12" s="80"/>
      <c r="C12" s="81"/>
      <c r="D12" s="91"/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4"/>
    </row>
    <row r="13" spans="1:16" s="35" customFormat="1" ht="12" customHeight="1" thickTop="1" thickBot="1">
      <c r="A13" s="84"/>
      <c r="B13" s="80"/>
      <c r="C13" s="81"/>
      <c r="D13" s="91"/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4"/>
    </row>
    <row r="14" spans="1:16" s="35" customFormat="1" ht="12" customHeight="1" thickTop="1" thickBot="1">
      <c r="A14" s="84"/>
      <c r="B14" s="80"/>
      <c r="C14" s="81"/>
      <c r="D14" s="91"/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4"/>
    </row>
    <row r="15" spans="1:16" s="35" customFormat="1" ht="12" customHeight="1" thickTop="1" thickBot="1">
      <c r="A15" s="84"/>
      <c r="B15" s="80"/>
      <c r="C15" s="81"/>
      <c r="D15" s="182"/>
      <c r="E15" s="183"/>
      <c r="F15" s="184"/>
      <c r="G15" s="77"/>
      <c r="H15" s="92"/>
      <c r="I15" s="185"/>
      <c r="J15" s="78"/>
      <c r="K15" s="180"/>
      <c r="L15" s="90"/>
      <c r="M15" s="64"/>
      <c r="N15" s="64"/>
      <c r="O15" s="65"/>
      <c r="P15" s="44"/>
    </row>
    <row r="16" spans="1:16" s="35" customFormat="1" ht="12" customHeight="1" thickTop="1" thickBot="1">
      <c r="A16" s="84"/>
      <c r="B16" s="80"/>
      <c r="C16" s="81"/>
      <c r="D16" s="167"/>
      <c r="E16" s="168"/>
      <c r="F16" s="75"/>
      <c r="G16" s="76"/>
      <c r="H16" s="77"/>
      <c r="I16" s="199"/>
      <c r="J16" s="88"/>
      <c r="K16" s="89"/>
      <c r="L16" s="90"/>
      <c r="M16" s="64"/>
      <c r="N16" s="64"/>
      <c r="O16" s="65"/>
      <c r="P16" s="44"/>
    </row>
    <row r="17" spans="1:16" s="35" customFormat="1" ht="12" customHeight="1" thickTop="1" thickBot="1">
      <c r="A17" s="84"/>
      <c r="B17" s="80" t="s">
        <v>145</v>
      </c>
      <c r="C17" s="81"/>
      <c r="D17" s="167"/>
      <c r="E17" s="168"/>
      <c r="F17" s="168"/>
      <c r="G17" s="168"/>
      <c r="H17" s="75"/>
      <c r="I17" s="76"/>
      <c r="J17" s="77">
        <v>3</v>
      </c>
      <c r="K17" s="77"/>
      <c r="L17" s="180"/>
      <c r="M17" s="64"/>
      <c r="N17" s="64"/>
      <c r="O17" s="65"/>
      <c r="P17" s="44" t="s">
        <v>146</v>
      </c>
    </row>
    <row r="18" spans="1:16" s="35" customFormat="1" ht="12" customHeight="1" thickTop="1" thickBot="1">
      <c r="A18" s="84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89"/>
      <c r="M18" s="191"/>
      <c r="N18" s="64"/>
      <c r="O18" s="65"/>
      <c r="P18" s="44"/>
    </row>
    <row r="19" spans="1:16" s="35" customFormat="1" ht="12" customHeight="1" thickTop="1" thickBot="1">
      <c r="A19" s="84"/>
      <c r="B19" s="80">
        <v>43773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2</v>
      </c>
      <c r="M19" s="77"/>
      <c r="N19" s="78"/>
      <c r="O19" s="79"/>
      <c r="P19" s="44" t="s">
        <v>148</v>
      </c>
    </row>
    <row r="20" spans="1:16" s="35" customFormat="1" ht="12" customHeight="1" thickTop="1" thickBot="1">
      <c r="A20" s="84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/>
      <c r="M20" s="77"/>
      <c r="N20" s="78"/>
      <c r="O20" s="79"/>
      <c r="P20" s="44"/>
    </row>
    <row r="21" spans="1:16" s="35" customFormat="1" ht="12" customHeight="1" thickTop="1" thickBot="1">
      <c r="A21" s="84"/>
      <c r="B21" s="80">
        <v>43774</v>
      </c>
      <c r="C21" s="81"/>
      <c r="D21" s="82"/>
      <c r="E21" s="64"/>
      <c r="F21" s="64"/>
      <c r="G21" s="64"/>
      <c r="H21" s="64"/>
      <c r="I21" s="64"/>
      <c r="J21" s="64"/>
      <c r="K21" s="78"/>
      <c r="L21" s="77">
        <v>1</v>
      </c>
      <c r="M21" s="77"/>
      <c r="N21" s="78"/>
      <c r="O21" s="79"/>
      <c r="P21" s="44" t="s">
        <v>149</v>
      </c>
    </row>
    <row r="22" spans="1:16" s="35" customFormat="1" ht="12" customHeight="1" thickTop="1" thickBot="1">
      <c r="A22" s="84"/>
      <c r="B22" s="80">
        <v>43775</v>
      </c>
      <c r="C22" s="81"/>
      <c r="D22" s="82"/>
      <c r="E22" s="64"/>
      <c r="F22" s="64"/>
      <c r="G22" s="64"/>
      <c r="H22" s="64"/>
      <c r="I22" s="64"/>
      <c r="J22" s="64"/>
      <c r="K22" s="78"/>
      <c r="L22" s="77">
        <v>15</v>
      </c>
      <c r="M22" s="77"/>
      <c r="N22" s="78"/>
      <c r="O22" s="79"/>
      <c r="P22" s="44" t="s">
        <v>150</v>
      </c>
    </row>
    <row r="23" spans="1:16" s="35" customFormat="1" ht="12" customHeight="1" thickTop="1" thickBot="1">
      <c r="A23" s="84"/>
      <c r="B23" s="80">
        <v>43776</v>
      </c>
      <c r="C23" s="81"/>
      <c r="D23" s="82"/>
      <c r="E23" s="64"/>
      <c r="F23" s="64"/>
      <c r="G23" s="64"/>
      <c r="H23" s="64"/>
      <c r="I23" s="64"/>
      <c r="J23" s="64"/>
      <c r="K23" s="78"/>
      <c r="L23" s="77">
        <v>15</v>
      </c>
      <c r="M23" s="77"/>
      <c r="N23" s="78"/>
      <c r="O23" s="79"/>
      <c r="P23" s="44" t="s">
        <v>151</v>
      </c>
    </row>
    <row r="24" spans="1:16" s="35" customFormat="1" ht="12" customHeight="1" thickTop="1" thickBot="1">
      <c r="A24" s="84"/>
      <c r="B24" s="80">
        <v>43790</v>
      </c>
      <c r="C24" s="81"/>
      <c r="D24" s="82"/>
      <c r="E24" s="64"/>
      <c r="F24" s="64"/>
      <c r="G24" s="64"/>
      <c r="H24" s="64"/>
      <c r="I24" s="64"/>
      <c r="J24" s="64"/>
      <c r="K24" s="78"/>
      <c r="L24" s="77">
        <v>13</v>
      </c>
      <c r="M24" s="77"/>
      <c r="N24" s="78"/>
      <c r="O24" s="79"/>
      <c r="P24" s="44" t="s">
        <v>151</v>
      </c>
    </row>
    <row r="25" spans="1:16" s="35" customFormat="1" ht="12" customHeight="1" thickTop="1" thickBot="1">
      <c r="A25" s="84"/>
      <c r="B25" s="80">
        <v>43797</v>
      </c>
      <c r="C25" s="81"/>
      <c r="D25" s="82"/>
      <c r="E25" s="64"/>
      <c r="F25" s="64"/>
      <c r="G25" s="64"/>
      <c r="H25" s="64"/>
      <c r="I25" s="64"/>
      <c r="J25" s="64"/>
      <c r="K25" s="78"/>
      <c r="L25" s="77">
        <v>16</v>
      </c>
      <c r="M25" s="77"/>
      <c r="N25" s="78"/>
      <c r="O25" s="79"/>
      <c r="P25" s="44" t="s">
        <v>151</v>
      </c>
    </row>
    <row r="26" spans="1:16" s="35" customFormat="1" ht="12" customHeight="1" thickTop="1" thickBot="1">
      <c r="A26" s="84"/>
      <c r="B26" s="80">
        <v>43799</v>
      </c>
      <c r="C26" s="81"/>
      <c r="D26" s="82"/>
      <c r="E26" s="64"/>
      <c r="F26" s="64"/>
      <c r="G26" s="64"/>
      <c r="H26" s="64"/>
      <c r="I26" s="64"/>
      <c r="J26" s="64"/>
      <c r="K26" s="78"/>
      <c r="L26" s="77">
        <v>3</v>
      </c>
      <c r="M26" s="77"/>
      <c r="N26" s="78"/>
      <c r="O26" s="79"/>
      <c r="P26" s="44" t="s">
        <v>152</v>
      </c>
    </row>
    <row r="27" spans="1:16" s="35" customFormat="1" ht="12" customHeight="1" thickTop="1" thickBot="1">
      <c r="A27" s="85"/>
      <c r="B27" s="93">
        <v>43790</v>
      </c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>
        <v>1</v>
      </c>
      <c r="O27" s="99"/>
      <c r="P27" s="45" t="s">
        <v>147</v>
      </c>
    </row>
    <row r="28" spans="1:16" s="34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14</v>
      </c>
      <c r="J31" s="104" t="s">
        <v>7</v>
      </c>
      <c r="K31" s="105"/>
      <c r="L31" s="105"/>
      <c r="M31" s="105"/>
      <c r="N31" s="105"/>
      <c r="O31" s="105"/>
      <c r="P31" s="3">
        <v>0</v>
      </c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/>
      <c r="J32" s="106" t="s">
        <v>18</v>
      </c>
      <c r="K32" s="107"/>
      <c r="L32" s="107"/>
      <c r="M32" s="107"/>
      <c r="N32" s="107"/>
      <c r="O32" s="107"/>
      <c r="P32" s="5"/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>
        <v>0</v>
      </c>
      <c r="J33" s="108" t="s">
        <v>8</v>
      </c>
      <c r="K33" s="109"/>
      <c r="L33" s="109"/>
      <c r="M33" s="109"/>
      <c r="N33" s="109"/>
      <c r="O33" s="109"/>
      <c r="P33" s="36">
        <f>SUM(P31:P32)</f>
        <v>0</v>
      </c>
    </row>
    <row r="34" spans="1:16" ht="24.9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6">
        <f>H31+H32-H33</f>
        <v>14</v>
      </c>
    </row>
    <row r="35" spans="1:16" ht="3.95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8" customFormat="1" ht="12.75" customHeight="1">
      <c r="A37" s="37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8" customFormat="1" ht="12.75" customHeight="1">
      <c r="A38" s="39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8" customFormat="1" ht="12.75" customHeight="1">
      <c r="A39" s="39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8" customFormat="1" ht="12.75" customHeight="1">
      <c r="A40" s="40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8" customFormat="1" ht="12.75" customHeight="1" thickBot="1">
      <c r="A41" s="39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8.95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.1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1" t="s">
        <v>117</v>
      </c>
    </row>
    <row r="45" spans="1:16" ht="15.95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6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.1" customHeight="1">
      <c r="A52" s="140" t="str">
        <f>N6</f>
        <v>DJ Rean Tirol</v>
      </c>
      <c r="B52" s="141"/>
      <c r="C52" s="142"/>
      <c r="D52" s="142"/>
      <c r="E52" s="142"/>
      <c r="F52" s="142"/>
      <c r="G52" s="142" t="str">
        <f>I6</f>
        <v>Davilin Avelina Quilantang</v>
      </c>
      <c r="H52" s="142"/>
      <c r="I52" s="142"/>
      <c r="J52" s="142"/>
      <c r="K52" s="142"/>
      <c r="L52" s="142"/>
      <c r="M52" s="143" t="s">
        <v>153</v>
      </c>
      <c r="N52" s="143"/>
      <c r="O52" s="143"/>
      <c r="P52" s="144"/>
    </row>
    <row r="53" spans="1:16" ht="15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1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1" customFormat="1" ht="11.1" customHeight="1">
      <c r="A56" s="42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1" customFormat="1" ht="11.1" customHeight="1">
      <c r="A57" s="42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1" customFormat="1" ht="11.1" customHeight="1">
      <c r="A58" s="42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1" customFormat="1" ht="11.1" customHeight="1">
      <c r="A59" s="42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1" customFormat="1" ht="11.1" customHeight="1">
      <c r="A60" s="42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1" customFormat="1" ht="11.1" customHeight="1">
      <c r="A61" s="42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X55"/>
  <sheetViews>
    <sheetView tabSelected="1" view="pageLayout" zoomScale="91" zoomScaleNormal="200" zoomScalePageLayoutView="91" workbookViewId="0">
      <selection activeCell="U41" sqref="U41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8.95" customHeight="1" thickBot="1">
      <c r="A3" s="200" t="str">
        <f>'Summary of Activities'!A6</f>
        <v>Rotary Club of Pag-Asa Davao</v>
      </c>
      <c r="B3" s="200"/>
      <c r="C3" s="200"/>
      <c r="D3" s="200"/>
      <c r="E3" s="200"/>
      <c r="F3" s="200" t="str">
        <f>'Summary of Activities'!I6</f>
        <v>Davilin Avelina Quilantang</v>
      </c>
      <c r="G3" s="200"/>
      <c r="H3" s="200"/>
      <c r="I3" s="200"/>
      <c r="J3" s="200"/>
      <c r="K3" s="200"/>
      <c r="L3" s="200" t="str">
        <f>'Summary of Activities'!N6</f>
        <v>DJ Rean Tirol</v>
      </c>
      <c r="M3" s="200"/>
      <c r="N3" s="200"/>
      <c r="O3" s="200"/>
      <c r="P3" s="200"/>
      <c r="Q3" s="200"/>
      <c r="R3" s="200" t="str">
        <f>'Summary of Activities'!H6</f>
        <v>2B</v>
      </c>
      <c r="S3" s="200"/>
      <c r="T3" s="203">
        <f>'Summary of Activities'!K2</f>
        <v>43770</v>
      </c>
      <c r="U3" s="200"/>
      <c r="V3" s="200"/>
      <c r="W3" s="204">
        <f>'Summary of Activities'!O8</f>
        <v>44002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>
      <c r="A5" s="277">
        <v>1</v>
      </c>
      <c r="B5" s="279">
        <f>'Summary of Activities'!B19</f>
        <v>43773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2" t="s">
        <v>135</v>
      </c>
      <c r="V5" s="246" t="s">
        <v>52</v>
      </c>
      <c r="W5" s="246"/>
      <c r="X5" s="247"/>
    </row>
    <row r="6" spans="1:24" s="7" customFormat="1" ht="13.5" thickBot="1">
      <c r="A6" s="277"/>
      <c r="B6" s="280"/>
      <c r="C6" s="47">
        <v>50</v>
      </c>
      <c r="D6" s="48">
        <v>6</v>
      </c>
      <c r="E6" s="49" t="s">
        <v>156</v>
      </c>
      <c r="F6" s="50"/>
      <c r="G6" s="48"/>
      <c r="H6" s="51"/>
      <c r="I6" s="47"/>
      <c r="J6" s="48"/>
      <c r="K6" s="49"/>
      <c r="L6" s="50"/>
      <c r="M6" s="48"/>
      <c r="N6" s="51"/>
      <c r="O6" s="47">
        <v>50</v>
      </c>
      <c r="P6" s="48">
        <v>6</v>
      </c>
      <c r="Q6" s="49" t="s">
        <v>156</v>
      </c>
      <c r="R6" s="50"/>
      <c r="S6" s="48"/>
      <c r="T6" s="51"/>
      <c r="U6" s="53"/>
      <c r="V6" s="248" t="s">
        <v>50</v>
      </c>
      <c r="W6" s="248"/>
      <c r="X6" s="249"/>
    </row>
    <row r="7" spans="1:24" ht="13.5" thickBot="1">
      <c r="A7" s="278"/>
      <c r="B7" s="281"/>
      <c r="C7" s="250" t="s">
        <v>41</v>
      </c>
      <c r="D7" s="251"/>
      <c r="E7" s="252" t="s">
        <v>155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 t="s">
        <v>157</v>
      </c>
      <c r="U7" s="252"/>
      <c r="V7" s="252"/>
      <c r="W7" s="252"/>
      <c r="X7" s="254"/>
    </row>
    <row r="8" spans="1:24" ht="5.0999999999999996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>
      <c r="A10" s="277">
        <v>2</v>
      </c>
      <c r="B10" s="279">
        <f>'Summary of Activities'!B20</f>
        <v>0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2"/>
      <c r="V10" s="246" t="s">
        <v>52</v>
      </c>
      <c r="W10" s="246"/>
      <c r="X10" s="247"/>
    </row>
    <row r="11" spans="1:24" s="7" customFormat="1" ht="13.5" thickBot="1">
      <c r="A11" s="277"/>
      <c r="B11" s="280"/>
      <c r="C11" s="47"/>
      <c r="D11" s="48"/>
      <c r="E11" s="49"/>
      <c r="F11" s="50"/>
      <c r="G11" s="48"/>
      <c r="H11" s="51"/>
      <c r="I11" s="47"/>
      <c r="J11" s="48"/>
      <c r="K11" s="49"/>
      <c r="L11" s="50"/>
      <c r="M11" s="48"/>
      <c r="N11" s="51"/>
      <c r="O11" s="47"/>
      <c r="P11" s="48"/>
      <c r="Q11" s="49"/>
      <c r="R11" s="50"/>
      <c r="S11" s="48"/>
      <c r="T11" s="51"/>
      <c r="U11" s="53"/>
      <c r="V11" s="248" t="s">
        <v>50</v>
      </c>
      <c r="W11" s="248"/>
      <c r="X11" s="249"/>
    </row>
    <row r="12" spans="1:24" ht="13.5" thickBot="1">
      <c r="A12" s="278"/>
      <c r="B12" s="281"/>
      <c r="C12" s="250" t="s">
        <v>41</v>
      </c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.0999999999999996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>
      <c r="A15" s="277">
        <v>3</v>
      </c>
      <c r="B15" s="279">
        <f>'Summary of Activities'!B21</f>
        <v>43774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2" t="s">
        <v>135</v>
      </c>
      <c r="V15" s="246" t="s">
        <v>52</v>
      </c>
      <c r="W15" s="246"/>
      <c r="X15" s="247"/>
    </row>
    <row r="16" spans="1:24" s="7" customFormat="1" ht="13.5" thickBot="1">
      <c r="A16" s="277"/>
      <c r="B16" s="280"/>
      <c r="C16" s="47">
        <v>1000</v>
      </c>
      <c r="D16" s="48">
        <v>2</v>
      </c>
      <c r="E16" s="49"/>
      <c r="F16" s="50"/>
      <c r="G16" s="48"/>
      <c r="H16" s="51"/>
      <c r="I16" s="47"/>
      <c r="J16" s="48"/>
      <c r="K16" s="49"/>
      <c r="L16" s="50"/>
      <c r="M16" s="48"/>
      <c r="N16" s="51"/>
      <c r="O16" s="47"/>
      <c r="P16" s="48"/>
      <c r="Q16" s="49"/>
      <c r="R16" s="50"/>
      <c r="S16" s="48"/>
      <c r="T16" s="51"/>
      <c r="U16" s="53"/>
      <c r="V16" s="248" t="s">
        <v>50</v>
      </c>
      <c r="W16" s="248"/>
      <c r="X16" s="249"/>
    </row>
    <row r="17" spans="1:24" ht="13.5" thickBot="1">
      <c r="A17" s="278"/>
      <c r="B17" s="281"/>
      <c r="C17" s="250" t="s">
        <v>41</v>
      </c>
      <c r="D17" s="251"/>
      <c r="E17" s="252" t="s">
        <v>158</v>
      </c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 t="s">
        <v>136</v>
      </c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>
      <c r="A20" s="277">
        <v>4</v>
      </c>
      <c r="B20" s="279">
        <f>'Summary of Activities'!B22</f>
        <v>43775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2"/>
      <c r="V20" s="246" t="s">
        <v>52</v>
      </c>
      <c r="W20" s="246"/>
      <c r="X20" s="247"/>
    </row>
    <row r="21" spans="1:24" s="7" customFormat="1" ht="13.5" thickBot="1">
      <c r="A21" s="277"/>
      <c r="B21" s="280"/>
      <c r="C21" s="47">
        <v>60</v>
      </c>
      <c r="D21" s="48">
        <v>5</v>
      </c>
      <c r="E21" s="49">
        <v>54019</v>
      </c>
      <c r="F21" s="50"/>
      <c r="G21" s="48"/>
      <c r="H21" s="51"/>
      <c r="I21" s="47"/>
      <c r="J21" s="48"/>
      <c r="K21" s="49"/>
      <c r="L21" s="50">
        <v>60</v>
      </c>
      <c r="M21" s="48">
        <v>5</v>
      </c>
      <c r="N21" s="51">
        <v>54019</v>
      </c>
      <c r="O21" s="47">
        <v>60</v>
      </c>
      <c r="P21" s="48">
        <v>2</v>
      </c>
      <c r="Q21" s="49">
        <v>54019</v>
      </c>
      <c r="R21" s="50">
        <v>60</v>
      </c>
      <c r="S21" s="48">
        <v>5</v>
      </c>
      <c r="T21" s="51">
        <v>54019</v>
      </c>
      <c r="U21" s="53" t="s">
        <v>135</v>
      </c>
      <c r="V21" s="248" t="s">
        <v>50</v>
      </c>
      <c r="W21" s="248"/>
      <c r="X21" s="249"/>
    </row>
    <row r="22" spans="1:24" ht="13.5" thickBot="1">
      <c r="A22" s="278"/>
      <c r="B22" s="281"/>
      <c r="C22" s="250" t="s">
        <v>41</v>
      </c>
      <c r="D22" s="251"/>
      <c r="E22" s="252" t="s">
        <v>159</v>
      </c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 t="s">
        <v>137</v>
      </c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>
      <c r="A25" s="277">
        <v>5</v>
      </c>
      <c r="B25" s="279">
        <f>'Summary of Activities'!B23</f>
        <v>43776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2"/>
      <c r="V25" s="246" t="s">
        <v>52</v>
      </c>
      <c r="W25" s="246"/>
      <c r="X25" s="247"/>
    </row>
    <row r="26" spans="1:24" s="7" customFormat="1" ht="13.5" thickBot="1">
      <c r="A26" s="277"/>
      <c r="B26" s="280"/>
      <c r="C26" s="47">
        <v>60</v>
      </c>
      <c r="D26" s="48">
        <v>6</v>
      </c>
      <c r="E26" s="49">
        <v>54019</v>
      </c>
      <c r="F26" s="50"/>
      <c r="G26" s="48"/>
      <c r="H26" s="51"/>
      <c r="I26" s="47"/>
      <c r="J26" s="48"/>
      <c r="K26" s="49"/>
      <c r="L26" s="50">
        <v>60</v>
      </c>
      <c r="M26" s="48">
        <v>6</v>
      </c>
      <c r="N26" s="51">
        <v>54019</v>
      </c>
      <c r="O26" s="47">
        <v>60</v>
      </c>
      <c r="P26" s="48">
        <v>2</v>
      </c>
      <c r="Q26" s="49">
        <v>54019</v>
      </c>
      <c r="R26" s="50">
        <v>60</v>
      </c>
      <c r="S26" s="48">
        <v>6</v>
      </c>
      <c r="T26" s="51">
        <v>54019</v>
      </c>
      <c r="U26" s="53" t="s">
        <v>135</v>
      </c>
      <c r="V26" s="248" t="s">
        <v>50</v>
      </c>
      <c r="W26" s="248"/>
      <c r="X26" s="249"/>
    </row>
    <row r="27" spans="1:24" ht="13.5" thickBot="1">
      <c r="A27" s="278"/>
      <c r="B27" s="281"/>
      <c r="C27" s="250" t="s">
        <v>41</v>
      </c>
      <c r="D27" s="251"/>
      <c r="E27" s="252" t="s">
        <v>160</v>
      </c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 t="s">
        <v>138</v>
      </c>
      <c r="U27" s="252"/>
      <c r="V27" s="252"/>
      <c r="W27" s="252"/>
      <c r="X27" s="254"/>
    </row>
    <row r="28" spans="1:24" ht="5.0999999999999996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>
      <c r="A30" s="277">
        <v>6</v>
      </c>
      <c r="B30" s="279">
        <f>'Summary of Activities'!B24</f>
        <v>43790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2"/>
      <c r="V30" s="246" t="s">
        <v>52</v>
      </c>
      <c r="W30" s="246"/>
      <c r="X30" s="247"/>
    </row>
    <row r="31" spans="1:24" s="7" customFormat="1" ht="13.5" thickBot="1">
      <c r="A31" s="277"/>
      <c r="B31" s="280"/>
      <c r="C31" s="47">
        <v>60</v>
      </c>
      <c r="D31" s="48">
        <v>6</v>
      </c>
      <c r="E31" s="49">
        <v>54019</v>
      </c>
      <c r="F31" s="50"/>
      <c r="G31" s="48"/>
      <c r="H31" s="51"/>
      <c r="I31" s="47"/>
      <c r="J31" s="48"/>
      <c r="K31" s="49"/>
      <c r="L31" s="50">
        <v>60</v>
      </c>
      <c r="M31" s="48">
        <v>6</v>
      </c>
      <c r="N31" s="51">
        <v>54019</v>
      </c>
      <c r="O31" s="47">
        <v>60</v>
      </c>
      <c r="P31" s="48">
        <v>6</v>
      </c>
      <c r="Q31" s="49">
        <v>54019</v>
      </c>
      <c r="R31" s="50"/>
      <c r="S31" s="48"/>
      <c r="T31" s="51"/>
      <c r="U31" s="53" t="s">
        <v>135</v>
      </c>
      <c r="V31" s="248" t="s">
        <v>50</v>
      </c>
      <c r="W31" s="248"/>
      <c r="X31" s="249"/>
    </row>
    <row r="32" spans="1:24" ht="13.5" thickBot="1">
      <c r="A32" s="278"/>
      <c r="B32" s="281"/>
      <c r="C32" s="250" t="s">
        <v>41</v>
      </c>
      <c r="D32" s="251"/>
      <c r="E32" s="252" t="s">
        <v>161</v>
      </c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 t="s">
        <v>139</v>
      </c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>
      <c r="A35" s="277">
        <v>7</v>
      </c>
      <c r="B35" s="279">
        <f>'Summary of Activities'!B25</f>
        <v>43797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2"/>
      <c r="V35" s="246" t="s">
        <v>52</v>
      </c>
      <c r="W35" s="246"/>
      <c r="X35" s="247"/>
    </row>
    <row r="36" spans="1:24" s="7" customFormat="1" ht="13.5" thickBot="1">
      <c r="A36" s="277"/>
      <c r="B36" s="280"/>
      <c r="C36" s="47">
        <v>60</v>
      </c>
      <c r="D36" s="48">
        <v>6</v>
      </c>
      <c r="E36" s="49">
        <v>54019</v>
      </c>
      <c r="F36" s="50"/>
      <c r="G36" s="48"/>
      <c r="H36" s="51"/>
      <c r="I36" s="47"/>
      <c r="J36" s="48"/>
      <c r="K36" s="49"/>
      <c r="L36" s="50">
        <v>60</v>
      </c>
      <c r="M36" s="48">
        <v>6</v>
      </c>
      <c r="N36" s="51">
        <v>54019</v>
      </c>
      <c r="O36" s="47">
        <v>60</v>
      </c>
      <c r="P36" s="48">
        <v>6</v>
      </c>
      <c r="Q36" s="49">
        <v>54019</v>
      </c>
      <c r="R36" s="50"/>
      <c r="S36" s="48"/>
      <c r="T36" s="51"/>
      <c r="U36" s="53" t="s">
        <v>135</v>
      </c>
      <c r="V36" s="248" t="s">
        <v>50</v>
      </c>
      <c r="W36" s="248"/>
      <c r="X36" s="249"/>
    </row>
    <row r="37" spans="1:24" ht="13.5" thickBot="1">
      <c r="A37" s="278"/>
      <c r="B37" s="281"/>
      <c r="C37" s="250" t="s">
        <v>41</v>
      </c>
      <c r="D37" s="251"/>
      <c r="E37" s="252" t="s">
        <v>162</v>
      </c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 t="s">
        <v>137</v>
      </c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>
      <c r="A40" s="277">
        <v>8</v>
      </c>
      <c r="B40" s="279">
        <f>'Summary of Activities'!B26</f>
        <v>43799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2"/>
      <c r="V40" s="246" t="s">
        <v>52</v>
      </c>
      <c r="W40" s="246"/>
      <c r="X40" s="247"/>
    </row>
    <row r="41" spans="1:24" s="7" customFormat="1" ht="13.5" thickBot="1">
      <c r="A41" s="277"/>
      <c r="B41" s="280"/>
      <c r="C41" s="47">
        <v>50</v>
      </c>
      <c r="D41" s="48">
        <v>12</v>
      </c>
      <c r="E41" s="49" t="s">
        <v>164</v>
      </c>
      <c r="F41" s="50"/>
      <c r="G41" s="48"/>
      <c r="H41" s="51"/>
      <c r="I41" s="47"/>
      <c r="J41" s="48"/>
      <c r="K41" s="49"/>
      <c r="L41" s="50"/>
      <c r="M41" s="48"/>
      <c r="N41" s="51"/>
      <c r="O41" s="47">
        <v>50</v>
      </c>
      <c r="P41" s="48">
        <v>12</v>
      </c>
      <c r="Q41" s="49">
        <v>5000</v>
      </c>
      <c r="R41" s="50"/>
      <c r="S41" s="48"/>
      <c r="T41" s="51"/>
      <c r="U41" s="53" t="s">
        <v>135</v>
      </c>
      <c r="V41" s="248" t="s">
        <v>50</v>
      </c>
      <c r="W41" s="248"/>
      <c r="X41" s="249"/>
    </row>
    <row r="42" spans="1:24" ht="13.5" thickBot="1">
      <c r="A42" s="278"/>
      <c r="B42" s="281"/>
      <c r="C42" s="250" t="s">
        <v>41</v>
      </c>
      <c r="D42" s="251"/>
      <c r="E42" s="252" t="s">
        <v>163</v>
      </c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 t="s">
        <v>140</v>
      </c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.25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1340</v>
      </c>
      <c r="G47" s="218"/>
      <c r="H47" s="217">
        <f>D6+D11+D16+D21+D26+D31+D36+D41</f>
        <v>43</v>
      </c>
      <c r="I47" s="218"/>
      <c r="J47" s="238" t="e">
        <f>E6+E11+E16+E21+E26+E31+E36+E41</f>
        <v>#VALUE!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0</v>
      </c>
      <c r="G49" s="218"/>
      <c r="H49" s="217">
        <f>J6+J11+J16+J21+J26+J31+J36+J41</f>
        <v>0</v>
      </c>
      <c r="I49" s="218"/>
      <c r="J49" s="238">
        <f>K6+K11+K16+K21+K26+K31+K36+K41</f>
        <v>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240</v>
      </c>
      <c r="G50" s="218"/>
      <c r="H50" s="217">
        <f>M6+M11+M16+M21+M26+M31+M36+M41</f>
        <v>23</v>
      </c>
      <c r="I50" s="218"/>
      <c r="J50" s="238">
        <f>N6+N11+N16+N21+N26+N31+N36+N41</f>
        <v>216076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340</v>
      </c>
      <c r="G51" s="218"/>
      <c r="H51" s="217">
        <f>P6+P11+P16+P21+P26+P31+P36+P41</f>
        <v>34</v>
      </c>
      <c r="I51" s="218"/>
      <c r="J51" s="238" t="e">
        <f>Q6+Q11+Q16+Q21+Q26+Q31+Q36+Q41</f>
        <v>#VALUE!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120</v>
      </c>
      <c r="G52" s="220"/>
      <c r="H52" s="219">
        <f>S6+S11+S16+S21+S26+S31+S36+S41</f>
        <v>11</v>
      </c>
      <c r="I52" s="220"/>
      <c r="J52" s="224">
        <f>T6+T11+T16+T21+T26+T31+T36+T41</f>
        <v>108038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.1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.100000000000001" customHeight="1" thickBot="1">
      <c r="A54" s="232" t="s">
        <v>56</v>
      </c>
      <c r="B54" s="233"/>
      <c r="C54" s="233"/>
      <c r="D54" s="233"/>
      <c r="E54" s="234"/>
      <c r="F54" s="229">
        <f>SUM(F47:G51)</f>
        <v>1920</v>
      </c>
      <c r="G54" s="230"/>
      <c r="H54" s="229">
        <f>SUM(H47:I52)</f>
        <v>111</v>
      </c>
      <c r="I54" s="230"/>
      <c r="J54" s="226" t="e">
        <f>SUM(J47:L52)</f>
        <v>#VALUE!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.1" customHeight="1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.1" customHeight="1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.1" customHeight="1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.1" customHeight="1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.1" customHeight="1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.1" customHeight="1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.1" customHeight="1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.1" customHeight="1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.1" customHeight="1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.0999999999999996" customHeight="1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2.75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.1" customHeight="1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.1" customHeight="1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.1" customHeight="1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.1" customHeight="1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.1" customHeight="1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3.95" customHeight="1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.1" customHeight="1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4.95" customHeight="1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.1" customHeight="1" thickBot="1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/>
    <row r="38" spans="1:9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.1" customHeight="1" thickBot="1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5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davilin</cp:lastModifiedBy>
  <cp:lastPrinted>2019-04-23T13:42:22Z</cp:lastPrinted>
  <dcterms:created xsi:type="dcterms:W3CDTF">2013-07-03T03:04:40Z</dcterms:created>
  <dcterms:modified xsi:type="dcterms:W3CDTF">2020-06-30T05:50:06Z</dcterms:modified>
</cp:coreProperties>
</file>